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<sst xmlns="http://schemas.openxmlformats.org/spreadsheetml/2006/main" count="41" uniqueCount="34">
  <si>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First Gear</t>
  </si>
  <si>
    <t>Second Gear</t>
  </si>
  <si>
    <t>Third Gear</t>
  </si>
  <si>
    <t>Fourth Gear</t>
  </si>
  <si>
    <t>Reverse</t>
  </si>
  <si>
    <t>RPM</t>
  </si>
  <si>
    <t>Speed</t>
  </si>
  <si>
    <t>Gear</t>
  </si>
  <si>
    <t>Tire Size</t>
  </si>
  <si>
    <t>OD? (Yes or No)</t>
  </si>
  <si>
    <t>Original</t>
  </si>
  <si>
    <t>New</t>
  </si>
  <si>
    <t>Difference</t>
  </si>
  <si>
    <t>Speedo % Off</t>
  </si>
  <si>
    <t>Tire Diameter (In)</t>
  </si>
  <si>
    <t>Overdrive Ratio</t>
  </si>
  <si>
    <t>Differential Ratio</t>
  </si>
  <si>
    <t>Non-OD Ratio</t>
  </si>
  <si>
    <t>OD Ratio</t>
  </si>
  <si>
    <t>Fifth Gear</t>
  </si>
  <si>
    <t>Sixth Gear</t>
  </si>
  <si>
    <t>Car Calculator</t>
  </si>
  <si>
    <t>Yellow Fields Required</t>
  </si>
  <si>
    <t>No</t>
  </si>
  <si>
    <t>Yes</t>
  </si>
  <si>
    <t>When Speedo Reads 60 MPH, you are actually traveling</t>
  </si>
  <si>
    <t>MPH</t>
  </si>
  <si>
    <t>Wheel Size (In)</t>
  </si>
  <si>
    <t>Tire Circumference (mm)</t>
  </si>
  <si>
    <t>Width (mm)</t>
  </si>
  <si>
    <t>Sidewall Ratio</t>
  </si>
  <si>
    <t>Calculated Speed</t>
  </si>
  <si>
    <t>Calculated RPM</t>
  </si>
  <si>
    <t>OD in Gear? (Yes, No)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</si>
</sst>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2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/>
      <protection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2" fontId="0" fillId="34" borderId="26" xfId="0" applyNumberForma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4.00390625" style="0" bestFit="1" customWidth="1"/>
    <col min="2" max="3" width="20.8515625" style="0" customWidth="1"/>
    <col min="4" max="4" width="10.28125" style="0" bestFit="1" customWidth="1"/>
  </cols>
  <sheetData>
    <row r="1" spans="1:5" ht="20.25">
      <c r="A1" s="37" t="s">
        <v>21</v>
      </c>
      <c r="B1" s="37"/>
      <c r="C1" s="29"/>
      <c r="D1" s="29"/>
      <c r="E1" s="29"/>
    </row>
    <row r="2" spans="1:5" ht="12.75">
      <c r="A2" s="29"/>
      <c r="B2" s="29"/>
      <c r="C2" s="29"/>
      <c r="D2" s="29"/>
      <c r="E2" s="29"/>
    </row>
    <row r="3" spans="1:5" ht="15.75">
      <c r="A3" s="38" t="s">
        <v>22</v>
      </c>
      <c r="B3" s="38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3.5" thickBot="1">
      <c r="A5" s="29"/>
      <c r="B5" s="29"/>
      <c r="C5" s="29"/>
      <c r="D5" s="29"/>
      <c r="E5" s="29"/>
    </row>
    <row r="6" spans="1:5" ht="13.5" thickBot="1">
      <c r="A6" s="7"/>
      <c r="B6" s="2" t="s">
        <v>17</v>
      </c>
      <c r="C6" s="2" t="s">
        <v>33</v>
      </c>
      <c r="D6" s="2" t="s">
        <v>18</v>
      </c>
      <c r="E6" s="29"/>
    </row>
    <row r="7" spans="1:5" ht="13.5" thickBot="1">
      <c r="A7" s="1" t="s">
        <v>4</v>
      </c>
      <c r="B7" s="18">
        <v>4.76</v>
      </c>
      <c r="C7" s="19" t="s">
        <v>23</v>
      </c>
      <c r="D7" s="6">
        <f>IF(C7="yes",B7*B17,B7)</f>
        <v>4.76</v>
      </c>
      <c r="E7" s="29"/>
    </row>
    <row r="8" spans="1:5" ht="13.5" thickBot="1">
      <c r="A8" s="1" t="s">
        <v>0</v>
      </c>
      <c r="B8" s="20">
        <v>3.64</v>
      </c>
      <c r="C8" s="15" t="s">
        <v>23</v>
      </c>
      <c r="D8" s="6">
        <f>IF(C8="Yes",B8*B17,B8)</f>
        <v>3.64</v>
      </c>
      <c r="E8" s="29"/>
    </row>
    <row r="9" spans="1:5" ht="13.5" thickBot="1">
      <c r="A9" s="1" t="s">
        <v>1</v>
      </c>
      <c r="B9" s="20">
        <v>2.21</v>
      </c>
      <c r="C9" s="15" t="s">
        <v>23</v>
      </c>
      <c r="D9" s="6">
        <f>IF(C9="Yes",B9*B17,B9)</f>
        <v>2.21</v>
      </c>
      <c r="E9" s="29"/>
    </row>
    <row r="10" spans="1:5" ht="13.5" thickBot="1">
      <c r="A10" s="1" t="s">
        <v>2</v>
      </c>
      <c r="B10" s="20">
        <v>1.37</v>
      </c>
      <c r="C10" s="15" t="s">
        <v>24</v>
      </c>
      <c r="D10" s="6">
        <f>IF(C10="Yes",B10*B17,B10)</f>
        <v>1.09874</v>
      </c>
      <c r="E10" s="29"/>
    </row>
    <row r="11" spans="1:5" ht="13.5" thickBot="1">
      <c r="A11" s="1" t="s">
        <v>3</v>
      </c>
      <c r="B11" s="20">
        <v>1</v>
      </c>
      <c r="C11" s="15" t="s">
        <v>24</v>
      </c>
      <c r="D11" s="6">
        <f>IF(C11="Yes",B11*B17,B11)</f>
        <v>0.802</v>
      </c>
      <c r="E11" s="29"/>
    </row>
    <row r="12" spans="1:5" ht="13.5" thickBot="1">
      <c r="A12" s="1" t="s">
        <v>19</v>
      </c>
      <c r="B12" s="20">
        <v>1</v>
      </c>
      <c r="C12" s="15" t="s">
        <v>24</v>
      </c>
      <c r="D12" s="6">
        <f>IF(C12="Yes",B12*B17,B12)</f>
        <v>0.802</v>
      </c>
      <c r="E12" s="29"/>
    </row>
    <row r="13" spans="1:5" ht="13.5" thickBot="1">
      <c r="A13" s="1" t="s">
        <v>20</v>
      </c>
      <c r="B13" s="32">
        <v>1</v>
      </c>
      <c r="C13" s="33" t="s">
        <v>24</v>
      </c>
      <c r="D13" s="6">
        <f>IF(C13="Yes",B13*B17,B13)</f>
        <v>0.802</v>
      </c>
      <c r="E13" s="29"/>
    </row>
    <row r="14" spans="1:5" ht="13.5" thickBot="1">
      <c r="A14" s="8"/>
      <c r="B14" s="9"/>
      <c r="C14" s="9"/>
      <c r="D14" s="10"/>
      <c r="E14" s="29"/>
    </row>
    <row r="15" spans="1:5" ht="13.5" thickBot="1">
      <c r="A15" s="1" t="s">
        <v>16</v>
      </c>
      <c r="B15" s="22">
        <v>3.909</v>
      </c>
      <c r="C15" s="9"/>
      <c r="D15" s="10"/>
      <c r="E15" s="29"/>
    </row>
    <row r="16" spans="1:5" ht="13.5" thickBot="1">
      <c r="A16" s="8"/>
      <c r="B16" s="11"/>
      <c r="C16" s="9"/>
      <c r="D16" s="10"/>
      <c r="E16" s="29"/>
    </row>
    <row r="17" spans="1:5" ht="13.5" thickBot="1">
      <c r="A17" s="1" t="s">
        <v>15</v>
      </c>
      <c r="B17" s="22">
        <v>0.802</v>
      </c>
      <c r="C17" s="9"/>
      <c r="D17" s="10"/>
      <c r="E17" s="29"/>
    </row>
    <row r="18" spans="1:5" ht="13.5" thickBot="1">
      <c r="A18" s="8"/>
      <c r="B18" s="9"/>
      <c r="C18" s="9"/>
      <c r="D18" s="10"/>
      <c r="E18" s="29"/>
    </row>
    <row r="19" spans="1:5" ht="13.5" thickBot="1">
      <c r="A19" s="1" t="s">
        <v>8</v>
      </c>
      <c r="B19" s="3" t="s">
        <v>10</v>
      </c>
      <c r="C19" s="2" t="s">
        <v>11</v>
      </c>
      <c r="D19" s="5" t="s">
        <v>12</v>
      </c>
      <c r="E19" s="29"/>
    </row>
    <row r="20" spans="1:5" ht="13.5" thickBot="1">
      <c r="A20" s="1" t="s">
        <v>29</v>
      </c>
      <c r="B20" s="12">
        <v>185</v>
      </c>
      <c r="C20" s="13">
        <v>185</v>
      </c>
      <c r="D20" s="6">
        <f>B20-C20</f>
        <v>0</v>
      </c>
      <c r="E20" s="29"/>
    </row>
    <row r="21" spans="1:5" ht="13.5" thickBot="1">
      <c r="A21" s="1" t="s">
        <v>30</v>
      </c>
      <c r="B21" s="14">
        <v>70</v>
      </c>
      <c r="C21" s="15">
        <v>70</v>
      </c>
      <c r="D21" s="6">
        <f>B21-C21</f>
        <v>0</v>
      </c>
      <c r="E21" s="29"/>
    </row>
    <row r="22" spans="1:5" ht="13.5" thickBot="1">
      <c r="A22" s="1" t="s">
        <v>27</v>
      </c>
      <c r="B22" s="16">
        <v>14</v>
      </c>
      <c r="C22" s="17">
        <v>14</v>
      </c>
      <c r="D22" s="6">
        <f>B22-C22</f>
        <v>0</v>
      </c>
      <c r="E22" s="29"/>
    </row>
    <row r="23" spans="1:5" ht="13.5" thickBot="1">
      <c r="A23" s="4" t="s">
        <v>28</v>
      </c>
      <c r="B23" s="6">
        <f>(((((B20*B21)/100)*2)+(B22*25.4))*3.14)</f>
        <v>1929.8439999999998</v>
      </c>
      <c r="C23" s="6">
        <f>(((((C20*C21)/100)*2)+(C22*25.4))*3.14)</f>
        <v>1929.8439999999998</v>
      </c>
      <c r="D23" s="6">
        <f>B23-C23</f>
        <v>0</v>
      </c>
      <c r="E23" s="29"/>
    </row>
    <row r="24" spans="1:5" ht="13.5" thickBot="1">
      <c r="A24" s="4" t="s">
        <v>14</v>
      </c>
      <c r="B24" s="6">
        <f>(((((B20*B21)/100)*2)/25.4)+B22)</f>
        <v>24.19685039370079</v>
      </c>
      <c r="C24" s="6">
        <f>(((((C20*C21)/100)*2)/25.4)+C22)</f>
        <v>24.19685039370079</v>
      </c>
      <c r="D24" s="6">
        <f>B24-C24</f>
        <v>0</v>
      </c>
      <c r="E24" s="29"/>
    </row>
    <row r="25" spans="1:5" ht="13.5" thickBot="1">
      <c r="A25" s="8"/>
      <c r="B25" s="9"/>
      <c r="C25" s="9"/>
      <c r="D25" s="10"/>
      <c r="E25" s="29"/>
    </row>
    <row r="26" spans="1:5" ht="13.5" thickBot="1">
      <c r="A26" s="4" t="s">
        <v>7</v>
      </c>
      <c r="B26" s="12">
        <v>3</v>
      </c>
      <c r="C26" s="25">
        <v>3</v>
      </c>
      <c r="D26" s="10"/>
      <c r="E26" s="29"/>
    </row>
    <row r="27" spans="1:5" ht="13.5" thickBot="1">
      <c r="A27" s="4" t="s">
        <v>9</v>
      </c>
      <c r="B27" s="14" t="s">
        <v>23</v>
      </c>
      <c r="C27" s="26" t="s">
        <v>23</v>
      </c>
      <c r="D27" s="10"/>
      <c r="E27" s="29"/>
    </row>
    <row r="28" spans="1:5" ht="13.5" thickBot="1">
      <c r="A28" s="4" t="s">
        <v>5</v>
      </c>
      <c r="B28" s="14">
        <v>3700</v>
      </c>
      <c r="C28" s="26">
        <v>3700</v>
      </c>
      <c r="D28" s="10"/>
      <c r="E28" s="29"/>
    </row>
    <row r="29" spans="1:5" ht="13.5" thickBot="1">
      <c r="A29" s="27" t="s">
        <v>6</v>
      </c>
      <c r="B29" s="21">
        <v>50</v>
      </c>
      <c r="C29" s="28">
        <v>50</v>
      </c>
      <c r="D29" s="30"/>
      <c r="E29" s="29"/>
    </row>
    <row r="30" spans="1:5" ht="13.5" thickBot="1">
      <c r="A30" s="27" t="s">
        <v>32</v>
      </c>
      <c r="B30" s="6">
        <f>(((B29*(IF(B27="No",IF(B26="R",B7,IF(B26=1,B8,IF(B26=2,B9,IF(B26=3,B10,IF(B26=4,B11,IF(B26=5,B12,IF(B26=6,B13,0))))))),IF(B26="R",D7,IF(B26=1,D8,IF(B26=2,D9,IF(B26=3,D10,IF(B26=4,D11,IF(B26=5,D12,IF(B26=6,D13,0)))))))))*B15)/(0.00595))/(B24/2))</f>
        <v>3719.7215651636507</v>
      </c>
      <c r="C30" s="6">
        <f>(((C29*(IF(C27="No",IF(C26="R",B7,IF(C26=1,B8,IF(C26=2,B9,IF(C26=3,B10,IF(C26=4,B11,IF(C26=5,B12,IF(C26=6,B13,0))))))),IF(C26="R",D7,IF(C26=1,D8,IF(C26=2,D9,IF(C26=3,D10,IF(C26=4,D11,IF(C26=5,D12,IF(C26=6,D13,0)))))))))*B15)/(0.00595))/(C24/2))</f>
        <v>3719.7215651636507</v>
      </c>
      <c r="D30" s="10"/>
      <c r="E30" s="29"/>
    </row>
    <row r="31" spans="1:5" ht="13.5" thickBot="1">
      <c r="A31" s="1" t="s">
        <v>31</v>
      </c>
      <c r="B31" s="6">
        <f>((0.00595)*(B28*((B22+((((B20*B21)/100)*2)/25.4))/2)))/(IF(B27="No",IF(B26="R",B7,IF(B26=1,B8,IF(B26=2,B9,IF(B26=3,B10,IF(B26=4,B11,IF(B26=5,B12,IF(B26=6,B13,0))))))),IF(B26="R",D7,IF(B26=1,D8,IF(B26=2,D9,IF(B26=3,D10,IF(B26=4,D11,IF(B26=5,D12,IF(B26=6,D13,0))))))))*B15)</f>
        <v>49.73490535758981</v>
      </c>
      <c r="C31" s="6">
        <f>((0.00595)*(C28*((C22+((((C20*C21)/100)*2)/25.4))/2)))/(IF(C27="No",IF(C26="R",B7,IF(C26=1,B8,IF(C26=2,B9,IF(C26=3,B10,IF(C26=4,B11,IF(C26=5,B12,IF(C26=6,B13,0))))))),IF(C26="R",D7,IF(C26=1,D8,IF(C26=2,D9,IF(C26=3,D10,IF(C26=4,D11,IF(C26=5,D12,IF(C26=6,D13,0))))))))*B15)</f>
        <v>49.73490535758981</v>
      </c>
      <c r="D31" s="30"/>
      <c r="E31" s="29"/>
    </row>
    <row r="32" spans="1:5" ht="13.5" thickBot="1">
      <c r="A32" s="8"/>
      <c r="B32" s="9"/>
      <c r="C32" s="9"/>
      <c r="D32" s="10"/>
      <c r="E32" s="29"/>
    </row>
    <row r="33" spans="1:5" ht="13.5" thickBot="1">
      <c r="A33" s="23" t="s">
        <v>13</v>
      </c>
      <c r="B33" s="34">
        <f>((B31-C31)/B31)*100</f>
        <v>0</v>
      </c>
      <c r="C33" s="9"/>
      <c r="D33" s="10"/>
      <c r="E33" s="29"/>
    </row>
    <row r="34" spans="1:5" ht="13.5" thickBot="1">
      <c r="A34" s="35" t="s">
        <v>25</v>
      </c>
      <c r="B34" s="36"/>
      <c r="C34" s="36"/>
      <c r="D34" s="24">
        <f>60+B33</f>
        <v>60</v>
      </c>
      <c r="E34" s="31" t="s">
        <v>26</v>
      </c>
    </row>
  </sheetData>
  <sheetProtection password="C5ED" sheet="1" objects="1" scenarios="1"/>
  <mergeCells count="3">
    <mergeCell ref="A34:C34"/>
    <mergeCell ref="A1:B1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2007-05-09T10:20:29Z</cp:lastPrinted>
  <dcterms:created xsi:type="dcterms:W3CDTF">2007-05-09T06:49:08Z</dcterms:created>
  <dcterms:modified xsi:type="dcterms:W3CDTF">2008-10-12T08:04:54Z</dcterms:modified>
  <cp:category/>
  <cp:version/>
  <cp:contentType/>
  <cp:contentStatus/>
</cp:coreProperties>
</file>